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Yfirlit" sheetId="1" r:id="rId1"/>
  </sheets>
  <definedNames>
    <definedName name="_xlnm.Print_Area" localSheetId="0">'Yfirlit'!$A$1:$I$78</definedName>
    <definedName name="_xlnm.Print_Titles" localSheetId="0">'Yfirlit'!$1:$7</definedName>
  </definedNames>
  <calcPr fullCalcOnLoad="1"/>
</workbook>
</file>

<file path=xl/sharedStrings.xml><?xml version="1.0" encoding="utf-8"?>
<sst xmlns="http://schemas.openxmlformats.org/spreadsheetml/2006/main" count="90" uniqueCount="88">
  <si>
    <t>Nr.</t>
  </si>
  <si>
    <t>Sveitarfélög</t>
  </si>
  <si>
    <t xml:space="preserve">Reykjavíkurborg                </t>
  </si>
  <si>
    <t>Kópavogsbær</t>
  </si>
  <si>
    <t>Seltjarnarneskaupstaður</t>
  </si>
  <si>
    <t xml:space="preserve">Garðabær                       </t>
  </si>
  <si>
    <t xml:space="preserve">Hafnarfjarðarkaupstaður </t>
  </si>
  <si>
    <t xml:space="preserve">Mosfellsbær                    </t>
  </si>
  <si>
    <t xml:space="preserve">Kjósarhreppur                  </t>
  </si>
  <si>
    <t>Reykjanesbær</t>
  </si>
  <si>
    <t>Grindavíkurbær</t>
  </si>
  <si>
    <t>Sveitarfélagið Vogar</t>
  </si>
  <si>
    <t xml:space="preserve">Akraneskaupstaður   </t>
  </si>
  <si>
    <t>Skorradalshreppur</t>
  </si>
  <si>
    <t>Hvalfjarðarsveit</t>
  </si>
  <si>
    <t xml:space="preserve">Borgarbyggð                    </t>
  </si>
  <si>
    <t>Grundarfjarðarbær</t>
  </si>
  <si>
    <t>Helgafellssveit</t>
  </si>
  <si>
    <t xml:space="preserve">Stykkishólmsbær                </t>
  </si>
  <si>
    <t>Eyja- og Miklaholtshreppur</t>
  </si>
  <si>
    <t xml:space="preserve">Snæfellsbær                    </t>
  </si>
  <si>
    <t xml:space="preserve">Dalabyggð                      </t>
  </si>
  <si>
    <t>Bolungarvíkurkaupstaður</t>
  </si>
  <si>
    <t>Ísafjarðarbær</t>
  </si>
  <si>
    <t xml:space="preserve">Reykhólahreppur                </t>
  </si>
  <si>
    <t>Tálknafjarðarhreppur</t>
  </si>
  <si>
    <t xml:space="preserve">Vesturbyggð                    </t>
  </si>
  <si>
    <t xml:space="preserve">Súðavíkurhreppur               </t>
  </si>
  <si>
    <t xml:space="preserve">Árneshreppur                   </t>
  </si>
  <si>
    <t>Kaldrananeshreppur</t>
  </si>
  <si>
    <t>Strandabyggð</t>
  </si>
  <si>
    <t>Sveitarfélagið Skagafjörður</t>
  </si>
  <si>
    <t>Húnaþing vestra</t>
  </si>
  <si>
    <t xml:space="preserve">Blönduóssbær  </t>
  </si>
  <si>
    <t>Sveitarfélagið Skagaströnd</t>
  </si>
  <si>
    <t>Skagabyggð</t>
  </si>
  <si>
    <t>Húnavatnshreppur</t>
  </si>
  <si>
    <t xml:space="preserve">Akrahreppur  </t>
  </si>
  <si>
    <t xml:space="preserve">Akureyrarkaupstaður  </t>
  </si>
  <si>
    <t>Norðurþing</t>
  </si>
  <si>
    <t>Fjallabyggð</t>
  </si>
  <si>
    <t>Dalvíkurbyggð</t>
  </si>
  <si>
    <t xml:space="preserve">Eyjafjarðarsveit </t>
  </si>
  <si>
    <t>Hörgársveit</t>
  </si>
  <si>
    <t>Svalbarðsstrandarhreppur</t>
  </si>
  <si>
    <t xml:space="preserve">Grýtubakkahreppur </t>
  </si>
  <si>
    <t xml:space="preserve">Skútustaðahreppur </t>
  </si>
  <si>
    <t xml:space="preserve">Tjörneshreppur </t>
  </si>
  <si>
    <t>Þingeyjarsveit</t>
  </si>
  <si>
    <t xml:space="preserve">Svalbarðshreppur </t>
  </si>
  <si>
    <t>Langanesbyggð</t>
  </si>
  <si>
    <t>Fjarðabyggð</t>
  </si>
  <si>
    <t xml:space="preserve">Vopnafjarðarhreppur </t>
  </si>
  <si>
    <t xml:space="preserve">Fljótsdalshreppur </t>
  </si>
  <si>
    <t>Sveitarfélagið Hornafjörður</t>
  </si>
  <si>
    <t>Vestmannaeyjabær</t>
  </si>
  <si>
    <t>Sveitarfélagið Árborg</t>
  </si>
  <si>
    <t xml:space="preserve">Mýrdalshreppur </t>
  </si>
  <si>
    <t xml:space="preserve">Skaftárhreppur </t>
  </si>
  <si>
    <t xml:space="preserve">Ásahreppur  </t>
  </si>
  <si>
    <t>Rangárþing eystra</t>
  </si>
  <si>
    <t>Rangárþing ytra</t>
  </si>
  <si>
    <t xml:space="preserve">Hrunamannahreppur </t>
  </si>
  <si>
    <t xml:space="preserve">Hveragerðisbær  </t>
  </si>
  <si>
    <t>Sveitarfélagið Ölfus</t>
  </si>
  <si>
    <t xml:space="preserve">Grímsnes og Grafningshreppur </t>
  </si>
  <si>
    <t>Skeiða- og Gnúpverjahr.</t>
  </si>
  <si>
    <t>Bláskógabyggð</t>
  </si>
  <si>
    <t>Flóahreppur</t>
  </si>
  <si>
    <t>Samtals</t>
  </si>
  <si>
    <t>Endur-</t>
  </si>
  <si>
    <t>Tölvumiðst.</t>
  </si>
  <si>
    <t>Vistheim.</t>
  </si>
  <si>
    <t>Íbúafjöldi</t>
  </si>
  <si>
    <t>m.sj. grsk.</t>
  </si>
  <si>
    <t>fatlaðra</t>
  </si>
  <si>
    <t>Reykjadal</t>
  </si>
  <si>
    <t>Bjarg</t>
  </si>
  <si>
    <t xml:space="preserve"> </t>
  </si>
  <si>
    <t>Náms-</t>
  </si>
  <si>
    <t>gagnasj.</t>
  </si>
  <si>
    <t>Sumardv.h.</t>
  </si>
  <si>
    <t>Tímabundin tilfærsla verkefna til sveitarfélaga frá ríki</t>
  </si>
  <si>
    <t>Suðurnesjabær</t>
  </si>
  <si>
    <t xml:space="preserve">Múlaþing </t>
  </si>
  <si>
    <t>Verkefni árið 2021</t>
  </si>
  <si>
    <t>Aftektir miðað við íbúatölur 1. janúar 2021</t>
  </si>
  <si>
    <t>aftektir 2021</t>
  </si>
</sst>
</file>

<file path=xl/styles.xml><?xml version="1.0" encoding="utf-8"?>
<styleSheet xmlns="http://schemas.openxmlformats.org/spreadsheetml/2006/main">
  <numFmts count="22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_-* #,##0\ _I_S_K_-;\-* #,##0\ _I_S_K_-;_-* &quot;-&quot;\ _I_S_K_-;_-@_-"/>
    <numFmt numFmtId="165" formatCode="_-* #,##0.00\ _I_S_K_-;\-* #,##0.00\ _I_S_K_-;_-* &quot;-&quot;??\ _I_S_K_-;_-@_-"/>
    <numFmt numFmtId="166" formatCode="#,##0\ &quot;kr.&quot;;\-#,##0\ &quot;kr.&quot;"/>
    <numFmt numFmtId="167" formatCode="#,##0\ &quot;kr.&quot;;[Red]\-#,##0\ &quot;kr.&quot;"/>
    <numFmt numFmtId="168" formatCode="#,##0.00\ &quot;kr.&quot;;\-#,##0.00\ &quot;kr.&quot;"/>
    <numFmt numFmtId="169" formatCode="#,##0.00\ &quot;kr.&quot;;[Red]\-#,##0.00\ &quot;kr.&quot;"/>
    <numFmt numFmtId="170" formatCode="_-* #,##0\ &quot;kr.&quot;_-;\-* #,##0\ &quot;kr.&quot;_-;_-* &quot;-&quot;\ &quot;kr.&quot;_-;_-@_-"/>
    <numFmt numFmtId="171" formatCode="_-* #,##0\ _k_r_._-;\-* #,##0\ _k_r_._-;_-* &quot;-&quot;\ _k_r_._-;_-@_-"/>
    <numFmt numFmtId="172" formatCode="_-* #,##0.00\ &quot;kr.&quot;_-;\-* #,##0.00\ &quot;kr.&quot;_-;_-* &quot;-&quot;??\ &quot;kr.&quot;_-;_-@_-"/>
    <numFmt numFmtId="173" formatCode="_-* #,##0.00\ _k_r_._-;\-* #,##0.00\ _k_r_._-;_-* &quot;-&quot;??\ _k_r_._-;_-@_-"/>
    <numFmt numFmtId="174" formatCode="0000"/>
    <numFmt numFmtId="175" formatCode="#,##0.0"/>
    <numFmt numFmtId="176" formatCode="0.0%"/>
    <numFmt numFmtId="177" formatCode="0.000%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Geneva"/>
      <family val="0"/>
    </font>
    <font>
      <sz val="10"/>
      <name val="Geneva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12"/>
      <name val="Arial"/>
      <family val="2"/>
    </font>
    <font>
      <sz val="11"/>
      <color indexed="52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0"/>
      <name val="Arial"/>
      <family val="2"/>
    </font>
    <font>
      <sz val="11"/>
      <color rgb="FFFA7D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19" borderId="2" applyNumberFormat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6" applyNumberFormat="0" applyAlignment="0" applyProtection="0"/>
    <xf numFmtId="0" fontId="0" fillId="29" borderId="7" applyNumberFormat="0" applyFon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Border="0" applyAlignment="0">
      <protection/>
    </xf>
    <xf numFmtId="0" fontId="41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6" applyNumberFormat="0" applyAlignment="0" applyProtection="0"/>
    <xf numFmtId="0" fontId="49" fillId="31" borderId="9" applyNumberFormat="0" applyAlignment="0" applyProtection="0"/>
    <xf numFmtId="0" fontId="40" fillId="0" borderId="0" applyNumberFormat="0" applyBorder="0" applyAlignment="0"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3" fontId="51" fillId="32" borderId="0" xfId="0" applyNumberFormat="1" applyFont="1" applyFill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4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14" fontId="52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center"/>
    </xf>
    <xf numFmtId="174" fontId="2" fillId="32" borderId="0" xfId="55" applyNumberFormat="1" applyFont="1" applyFill="1" applyBorder="1" applyAlignment="1">
      <alignment horizontal="left"/>
      <protection/>
    </xf>
    <xf numFmtId="0" fontId="2" fillId="32" borderId="0" xfId="55" applyFont="1" applyFill="1" applyBorder="1">
      <alignment/>
      <protection/>
    </xf>
    <xf numFmtId="3" fontId="0" fillId="32" borderId="0" xfId="0" applyNumberFormat="1" applyFont="1" applyFill="1" applyAlignment="1">
      <alignment/>
    </xf>
    <xf numFmtId="0" fontId="2" fillId="32" borderId="0" xfId="55" applyFont="1" applyFill="1" applyBorder="1" applyAlignment="1">
      <alignment horizontal="left"/>
      <protection/>
    </xf>
    <xf numFmtId="0" fontId="5" fillId="32" borderId="0" xfId="0" applyFont="1" applyFill="1" applyAlignment="1">
      <alignment/>
    </xf>
    <xf numFmtId="0" fontId="2" fillId="32" borderId="0" xfId="55" applyFont="1" applyFill="1" applyBorder="1" applyAlignment="1">
      <alignment/>
      <protection/>
    </xf>
    <xf numFmtId="0" fontId="1" fillId="32" borderId="12" xfId="0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/>
    </xf>
    <xf numFmtId="0" fontId="0" fillId="32" borderId="0" xfId="0" applyFill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3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3" fontId="0" fillId="32" borderId="0" xfId="0" applyNumberFormat="1" applyFill="1" applyBorder="1" applyAlignment="1">
      <alignment/>
    </xf>
  </cellXfs>
  <cellStyles count="55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Normal 2" xfId="51"/>
    <cellStyle name="Normal 2 2" xfId="52"/>
    <cellStyle name="Normal 3" xfId="53"/>
    <cellStyle name="Normal 4" xfId="54"/>
    <cellStyle name="Normal_Sheet1" xfId="55"/>
    <cellStyle name="Followed Hyperlink" xfId="56"/>
    <cellStyle name="Percent" xfId="57"/>
    <cellStyle name="Rangt" xfId="58"/>
    <cellStyle name="Skýringartexti" xfId="59"/>
    <cellStyle name="Hyperlink" xfId="60"/>
    <cellStyle name="Tengt hólf" xfId="61"/>
    <cellStyle name="Titill" xfId="62"/>
    <cellStyle name="Útreikningur" xfId="63"/>
    <cellStyle name="Úttak" xfId="64"/>
    <cellStyle name="Venjulegt 2" xfId="65"/>
    <cellStyle name="Viðvörunartexti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5.28125" style="2" customWidth="1"/>
    <col min="2" max="2" width="17.7109375" style="2" customWidth="1"/>
    <col min="3" max="3" width="11.421875" style="3" customWidth="1"/>
    <col min="4" max="8" width="14.57421875" style="4" customWidth="1"/>
    <col min="9" max="9" width="18.57421875" style="4" customWidth="1"/>
    <col min="10" max="10" width="9.140625" style="25" customWidth="1"/>
    <col min="11" max="11" width="12.7109375" style="25" bestFit="1" customWidth="1"/>
    <col min="12" max="13" width="10.140625" style="25" customWidth="1"/>
    <col min="14" max="25" width="9.140625" style="25" customWidth="1"/>
    <col min="26" max="16384" width="9.140625" style="2" customWidth="1"/>
  </cols>
  <sheetData>
    <row r="1" spans="1:7" ht="12.75">
      <c r="A1" s="1" t="s">
        <v>82</v>
      </c>
      <c r="G1" s="28"/>
    </row>
    <row r="2" ht="12.75">
      <c r="A2" s="1" t="s">
        <v>85</v>
      </c>
    </row>
    <row r="3" ht="12.75">
      <c r="A3" s="1" t="s">
        <v>86</v>
      </c>
    </row>
    <row r="4" spans="4:9" ht="25.5" customHeight="1">
      <c r="D4" s="27" t="s">
        <v>70</v>
      </c>
      <c r="E4" s="5" t="s">
        <v>79</v>
      </c>
      <c r="F4" s="5" t="s">
        <v>81</v>
      </c>
      <c r="G4" s="5" t="s">
        <v>72</v>
      </c>
      <c r="H4" s="5" t="s">
        <v>71</v>
      </c>
      <c r="I4" s="6" t="s">
        <v>69</v>
      </c>
    </row>
    <row r="5" spans="3:9" ht="12.75" customHeight="1">
      <c r="C5" s="5" t="s">
        <v>73</v>
      </c>
      <c r="D5" s="27" t="s">
        <v>74</v>
      </c>
      <c r="E5" s="6" t="s">
        <v>80</v>
      </c>
      <c r="F5" s="5" t="s">
        <v>76</v>
      </c>
      <c r="G5" s="5" t="s">
        <v>77</v>
      </c>
      <c r="H5" s="5" t="s">
        <v>75</v>
      </c>
      <c r="I5" s="6" t="s">
        <v>87</v>
      </c>
    </row>
    <row r="6" spans="1:13" ht="13.5" thickBot="1">
      <c r="A6" s="7" t="s">
        <v>0</v>
      </c>
      <c r="B6" s="7" t="s">
        <v>1</v>
      </c>
      <c r="C6" s="8">
        <v>44197</v>
      </c>
      <c r="D6" s="9">
        <v>52746708.23399963</v>
      </c>
      <c r="E6" s="9">
        <v>64241408.399046384</v>
      </c>
      <c r="F6" s="9">
        <v>34698954.70383275</v>
      </c>
      <c r="G6" s="9">
        <v>84330276.91179167</v>
      </c>
      <c r="H6" s="9">
        <v>11064991.747661836</v>
      </c>
      <c r="I6" s="9">
        <f>SUM(D6:H6)</f>
        <v>247082339.9963323</v>
      </c>
      <c r="K6" s="29"/>
      <c r="L6" s="29"/>
      <c r="M6" s="29"/>
    </row>
    <row r="7" spans="1:9" ht="13.5" thickBot="1">
      <c r="A7" s="10"/>
      <c r="B7" s="10"/>
      <c r="C7" s="11"/>
      <c r="D7" s="12"/>
      <c r="E7" s="13"/>
      <c r="F7" s="13"/>
      <c r="G7" s="12"/>
      <c r="H7" s="13"/>
      <c r="I7" s="24"/>
    </row>
    <row r="8" spans="1:9" ht="12.75">
      <c r="A8" s="14">
        <v>0</v>
      </c>
      <c r="B8" s="15" t="s">
        <v>2</v>
      </c>
      <c r="C8" s="16">
        <v>133262</v>
      </c>
      <c r="D8" s="16">
        <f>D$6/C$77*C8</f>
        <v>19059881.539402317</v>
      </c>
      <c r="E8" s="16">
        <f>E$6/C$77*C8</f>
        <v>23213460.612143755</v>
      </c>
      <c r="F8" s="16">
        <f>F$6/C$77*C8</f>
        <v>12538374.210238185</v>
      </c>
      <c r="G8" s="16">
        <f>C8/$C$77*$G$6</f>
        <v>30472519.365439545</v>
      </c>
      <c r="H8" s="16">
        <f>H$6/C$77*C8</f>
        <v>3998305.088713724</v>
      </c>
      <c r="I8" s="16">
        <f aca="true" t="shared" si="0" ref="I8:I39">SUM(D8:H8)</f>
        <v>89282540.81593753</v>
      </c>
    </row>
    <row r="9" spans="1:9" ht="12.75">
      <c r="A9" s="17">
        <v>1000</v>
      </c>
      <c r="B9" s="15" t="s">
        <v>3</v>
      </c>
      <c r="C9" s="16">
        <v>38332</v>
      </c>
      <c r="D9" s="16">
        <f>D$6/C$77*C9</f>
        <v>5482458.459038357</v>
      </c>
      <c r="E9" s="16">
        <f>E$6/C$77*C9</f>
        <v>6677210.098788059</v>
      </c>
      <c r="F9" s="16">
        <f>F$6/C$77*C9</f>
        <v>3606586.7255995716</v>
      </c>
      <c r="G9" s="16">
        <f>C9/$C$77*$G$6</f>
        <v>8765233.992556233</v>
      </c>
      <c r="H9" s="16">
        <f>H$6/C$77*C9</f>
        <v>1150088.0270487797</v>
      </c>
      <c r="I9" s="16">
        <f t="shared" si="0"/>
        <v>25681577.303031005</v>
      </c>
    </row>
    <row r="10" spans="1:9" ht="12.75">
      <c r="A10" s="17">
        <v>1100</v>
      </c>
      <c r="B10" s="15" t="s">
        <v>4</v>
      </c>
      <c r="C10" s="16">
        <v>4715</v>
      </c>
      <c r="D10" s="16">
        <f>D$6/C$77*C10</f>
        <v>674365.8466650803</v>
      </c>
      <c r="E10" s="16">
        <f>E$6/C$77*C10</f>
        <v>821325.4099912788</v>
      </c>
      <c r="F10" s="16">
        <f>F$6/C$77*C10</f>
        <v>443625.59770431963</v>
      </c>
      <c r="G10" s="16">
        <f>C10/$C$77*$G$6</f>
        <v>1078161.2823464111</v>
      </c>
      <c r="H10" s="16">
        <f>H$6/C$77*C10</f>
        <v>141465.74787475207</v>
      </c>
      <c r="I10" s="16">
        <f t="shared" si="0"/>
        <v>3158943.884581842</v>
      </c>
    </row>
    <row r="11" spans="1:9" ht="12.75">
      <c r="A11" s="17">
        <v>1300</v>
      </c>
      <c r="B11" s="15" t="s">
        <v>5</v>
      </c>
      <c r="C11" s="16">
        <v>17693</v>
      </c>
      <c r="D11" s="16">
        <f>D$6/C$77*C11</f>
        <v>2530552.476149579</v>
      </c>
      <c r="E11" s="16">
        <f>E$6/C$77*C11</f>
        <v>3082017.0687117064</v>
      </c>
      <c r="F11" s="16">
        <f>F$6/C$77*C11</f>
        <v>1664701.5270800693</v>
      </c>
      <c r="G11" s="16">
        <f>C11/$C$77*$G$6</f>
        <v>4045791.6370212208</v>
      </c>
      <c r="H11" s="16">
        <f>H$6/C$77*C11</f>
        <v>530849.0937747589</v>
      </c>
      <c r="I11" s="16">
        <f t="shared" si="0"/>
        <v>11853911.802737333</v>
      </c>
    </row>
    <row r="12" spans="1:9" ht="12.75">
      <c r="A12" s="17">
        <v>1400</v>
      </c>
      <c r="B12" s="15" t="s">
        <v>6</v>
      </c>
      <c r="C12" s="16">
        <v>29687</v>
      </c>
      <c r="D12" s="16">
        <f>D$6/C$77*C12</f>
        <v>4246001.885460496</v>
      </c>
      <c r="E12" s="16">
        <f>E$6/C$77*C12</f>
        <v>5171301.685346997</v>
      </c>
      <c r="F12" s="16">
        <f>F$6/C$77*C12</f>
        <v>2793194.723021874</v>
      </c>
      <c r="G12" s="16">
        <f>C12/$C$77*$G$6</f>
        <v>6788414.419728084</v>
      </c>
      <c r="H12" s="16">
        <f>H$6/C$77*C12</f>
        <v>890709.1531617739</v>
      </c>
      <c r="I12" s="16">
        <f t="shared" si="0"/>
        <v>19889621.866719227</v>
      </c>
    </row>
    <row r="13" spans="1:9" ht="12.75">
      <c r="A13" s="17">
        <v>1604</v>
      </c>
      <c r="B13" s="15" t="s">
        <v>7</v>
      </c>
      <c r="C13" s="16">
        <v>12589</v>
      </c>
      <c r="D13" s="16">
        <f>D$6/C$77*C13</f>
        <v>1800549.6593142513</v>
      </c>
      <c r="E13" s="16">
        <f>E$6/C$77*C13</f>
        <v>2192930.1349692913</v>
      </c>
      <c r="F13" s="16">
        <f>F$6/C$77*C13</f>
        <v>1184475.6414633468</v>
      </c>
      <c r="G13" s="16">
        <f>C13/$C$77*$G$6</f>
        <v>2878679.190553334</v>
      </c>
      <c r="H13" s="16">
        <f>H$6/C$77*C13</f>
        <v>377712.0466585904</v>
      </c>
      <c r="I13" s="16">
        <f t="shared" si="0"/>
        <v>8434346.672958814</v>
      </c>
    </row>
    <row r="14" spans="1:9" ht="12.75">
      <c r="A14" s="17">
        <v>1606</v>
      </c>
      <c r="B14" s="15" t="s">
        <v>8</v>
      </c>
      <c r="C14" s="16">
        <v>250</v>
      </c>
      <c r="D14" s="16">
        <f>D$6/C$77*C14</f>
        <v>35756.407564426314</v>
      </c>
      <c r="E14" s="16">
        <f>E$6/C$77*C14</f>
        <v>43548.53711512613</v>
      </c>
      <c r="F14" s="16">
        <f>F$6/C$77*C14</f>
        <v>23522.035933420975</v>
      </c>
      <c r="G14" s="16">
        <f>C14/$C$77*$G$6</f>
        <v>57166.55791868565</v>
      </c>
      <c r="H14" s="16">
        <f>H$6/C$77*C14</f>
        <v>7500.834988056843</v>
      </c>
      <c r="I14" s="16">
        <f t="shared" si="0"/>
        <v>167494.3735197159</v>
      </c>
    </row>
    <row r="15" spans="1:9" ht="12.75">
      <c r="A15" s="17">
        <v>2000</v>
      </c>
      <c r="B15" s="15" t="s">
        <v>9</v>
      </c>
      <c r="C15" s="16">
        <v>19676</v>
      </c>
      <c r="D15" s="16">
        <f>D$6/C$77*C15</f>
        <v>2814172.300950608</v>
      </c>
      <c r="E15" s="16">
        <f>E$6/C$77*C15</f>
        <v>3427444.065108887</v>
      </c>
      <c r="F15" s="16">
        <f>F$6/C$77*C15</f>
        <v>1851278.3161039646</v>
      </c>
      <c r="G15" s="16">
        <f>C15/$C$77*$G$6</f>
        <v>4499236.774432235</v>
      </c>
      <c r="H15" s="16">
        <f>H$6/C$77*C15</f>
        <v>590345.7169000257</v>
      </c>
      <c r="I15" s="16">
        <f t="shared" si="0"/>
        <v>13182477.173495723</v>
      </c>
    </row>
    <row r="16" spans="1:9" ht="12.75">
      <c r="A16" s="17">
        <v>2300</v>
      </c>
      <c r="B16" s="15" t="s">
        <v>10</v>
      </c>
      <c r="C16" s="16">
        <v>3539</v>
      </c>
      <c r="D16" s="16">
        <f>D$6/C$77*C16</f>
        <v>506167.7054820189</v>
      </c>
      <c r="E16" s="16">
        <f>E$6/C$77*C16</f>
        <v>616473.0914017255</v>
      </c>
      <c r="F16" s="16">
        <f>F$6/C$77*C16</f>
        <v>332977.94067350734</v>
      </c>
      <c r="G16" s="16">
        <f>C16/$C$77*$G$6</f>
        <v>809249.793896914</v>
      </c>
      <c r="H16" s="16">
        <f>H$6/C$77*C16</f>
        <v>106181.82009093267</v>
      </c>
      <c r="I16" s="16">
        <f t="shared" si="0"/>
        <v>2371050.3515450982</v>
      </c>
    </row>
    <row r="17" spans="1:9" ht="12.75">
      <c r="A17" s="17">
        <v>2506</v>
      </c>
      <c r="B17" s="15" t="s">
        <v>11</v>
      </c>
      <c r="C17" s="16">
        <v>1331</v>
      </c>
      <c r="D17" s="16">
        <f>D$6/C$77*C17</f>
        <v>190367.11387300567</v>
      </c>
      <c r="E17" s="16">
        <f>E$6/C$77*C17</f>
        <v>231852.41160093152</v>
      </c>
      <c r="F17" s="16">
        <f>F$6/C$77*C17</f>
        <v>125231.31930953328</v>
      </c>
      <c r="G17" s="16">
        <f>C17/$C$77*$G$6</f>
        <v>304354.7543590824</v>
      </c>
      <c r="H17" s="16">
        <f>H$6/C$77*C17</f>
        <v>39934.44547641463</v>
      </c>
      <c r="I17" s="16">
        <f t="shared" si="0"/>
        <v>891740.0446189675</v>
      </c>
    </row>
    <row r="18" spans="1:9" ht="12.75">
      <c r="A18" s="17">
        <v>2510</v>
      </c>
      <c r="B18" s="15" t="s">
        <v>83</v>
      </c>
      <c r="C18" s="16">
        <v>3649</v>
      </c>
      <c r="D18" s="16">
        <f>D$6/C$77*C18</f>
        <v>521900.52481036645</v>
      </c>
      <c r="E18" s="16">
        <f>E$6/C$77*C18</f>
        <v>635634.447732381</v>
      </c>
      <c r="F18" s="16">
        <f>F$6/C$77*C18</f>
        <v>343327.6364842126</v>
      </c>
      <c r="G18" s="16">
        <f>C18/$C$77*$G$6</f>
        <v>834403.0793811356</v>
      </c>
      <c r="H18" s="16">
        <f>H$6/C$77*C18</f>
        <v>109482.18748567767</v>
      </c>
      <c r="I18" s="16">
        <f t="shared" si="0"/>
        <v>2444747.8758937735</v>
      </c>
    </row>
    <row r="19" spans="1:9" ht="12.75">
      <c r="A19" s="17">
        <v>3000</v>
      </c>
      <c r="B19" s="15" t="s">
        <v>12</v>
      </c>
      <c r="C19" s="16">
        <v>7697</v>
      </c>
      <c r="D19" s="16">
        <f>D$6/C$77*C19</f>
        <v>1100868.2760935572</v>
      </c>
      <c r="E19" s="16">
        <f>E$6/C$77*C19</f>
        <v>1340772.3607005032</v>
      </c>
      <c r="F19" s="16">
        <f>F$6/C$77*C19</f>
        <v>724196.442318165</v>
      </c>
      <c r="G19" s="16">
        <f>C19/$C$77*$G$6</f>
        <v>1760043.9852004936</v>
      </c>
      <c r="H19" s="16">
        <f>H$6/C$77*C19</f>
        <v>230935.70761229406</v>
      </c>
      <c r="I19" s="16">
        <f t="shared" si="0"/>
        <v>5156816.771925013</v>
      </c>
    </row>
    <row r="20" spans="1:25" s="18" customFormat="1" ht="12.75">
      <c r="A20" s="17">
        <v>3506</v>
      </c>
      <c r="B20" s="15" t="s">
        <v>13</v>
      </c>
      <c r="C20" s="16">
        <v>66</v>
      </c>
      <c r="D20" s="16">
        <f>D$6/C$77*C20</f>
        <v>9439.691597008547</v>
      </c>
      <c r="E20" s="16">
        <f>E$6/C$77*C20</f>
        <v>11496.8137983933</v>
      </c>
      <c r="F20" s="16">
        <f>F$6/C$77*C20</f>
        <v>6209.817486423138</v>
      </c>
      <c r="G20" s="16">
        <f>C20/$C$77*$G$6</f>
        <v>15091.97129053301</v>
      </c>
      <c r="H20" s="16">
        <f>H$6/C$77*C20</f>
        <v>1980.2204368470066</v>
      </c>
      <c r="I20" s="16">
        <f t="shared" si="0"/>
        <v>44218.514609205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18" customFormat="1" ht="12.75">
      <c r="A21" s="17">
        <v>3511</v>
      </c>
      <c r="B21" s="15" t="s">
        <v>14</v>
      </c>
      <c r="C21" s="16">
        <v>647</v>
      </c>
      <c r="D21" s="16">
        <f>D$6/C$77*C21</f>
        <v>92537.58277673529</v>
      </c>
      <c r="E21" s="16">
        <f>E$6/C$77*C21</f>
        <v>112703.61405394642</v>
      </c>
      <c r="F21" s="16">
        <f>F$6/C$77*C21</f>
        <v>60875.02899569349</v>
      </c>
      <c r="G21" s="16">
        <f>C21/$C$77*$G$6</f>
        <v>147947.05189355847</v>
      </c>
      <c r="H21" s="16">
        <f>H$6/C$77*C21</f>
        <v>19412.16094909111</v>
      </c>
      <c r="I21" s="16">
        <f t="shared" si="0"/>
        <v>433475.4386690248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18" customFormat="1" ht="12.75">
      <c r="A22" s="17">
        <v>3609</v>
      </c>
      <c r="B22" s="15" t="s">
        <v>15</v>
      </c>
      <c r="C22" s="16">
        <v>3758</v>
      </c>
      <c r="D22" s="16">
        <f>D$6/C$77*C22</f>
        <v>537490.3185084563</v>
      </c>
      <c r="E22" s="16">
        <f>E$6/C$77*C22</f>
        <v>654621.6099145759</v>
      </c>
      <c r="F22" s="16">
        <f>F$6/C$77*C22</f>
        <v>353583.2441511841</v>
      </c>
      <c r="G22" s="16">
        <f>C22/$C$77*$G$6</f>
        <v>859327.6986336826</v>
      </c>
      <c r="H22" s="16">
        <f>H$6/C$77*C22</f>
        <v>112752.55154047046</v>
      </c>
      <c r="I22" s="16">
        <f t="shared" si="0"/>
        <v>2517775.4227483696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s="18" customFormat="1" ht="12.75">
      <c r="A23" s="17">
        <v>3709</v>
      </c>
      <c r="B23" s="15" t="s">
        <v>16</v>
      </c>
      <c r="C23" s="16">
        <v>862</v>
      </c>
      <c r="D23" s="16">
        <f>D$6/C$77*C23</f>
        <v>123288.09328214193</v>
      </c>
      <c r="E23" s="16">
        <f>E$6/C$77*C23</f>
        <v>150155.3559729549</v>
      </c>
      <c r="F23" s="16">
        <f>F$6/C$77*C23</f>
        <v>81103.97989843553</v>
      </c>
      <c r="G23" s="16">
        <f>C23/$C$77*$G$6</f>
        <v>197110.2917036281</v>
      </c>
      <c r="H23" s="16">
        <f>H$6/C$77*C23</f>
        <v>25862.879038819992</v>
      </c>
      <c r="I23" s="16">
        <f t="shared" si="0"/>
        <v>577520.5998959806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18" customFormat="1" ht="12.75">
      <c r="A24" s="17">
        <v>3710</v>
      </c>
      <c r="B24" s="15" t="s">
        <v>17</v>
      </c>
      <c r="C24" s="16">
        <v>66</v>
      </c>
      <c r="D24" s="16">
        <f>D$6/C$77*C24</f>
        <v>9439.691597008547</v>
      </c>
      <c r="E24" s="16">
        <f>E$6/C$77*C24</f>
        <v>11496.8137983933</v>
      </c>
      <c r="F24" s="16">
        <f>F$6/C$77*C24</f>
        <v>6209.817486423138</v>
      </c>
      <c r="G24" s="16">
        <f>C24/$C$77*$G$6</f>
        <v>15091.97129053301</v>
      </c>
      <c r="H24" s="16">
        <f>H$6/C$77*C24</f>
        <v>1980.2204368470066</v>
      </c>
      <c r="I24" s="16">
        <f t="shared" si="0"/>
        <v>44218.514609205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s="18" customFormat="1" ht="12.75">
      <c r="A25" s="17">
        <v>3711</v>
      </c>
      <c r="B25" s="15" t="s">
        <v>18</v>
      </c>
      <c r="C25" s="16">
        <v>1196</v>
      </c>
      <c r="D25" s="16">
        <f>D$6/C$77*C25</f>
        <v>171058.65378821548</v>
      </c>
      <c r="E25" s="16">
        <f>E$6/C$77*C25</f>
        <v>208336.2015587634</v>
      </c>
      <c r="F25" s="16">
        <f>F$6/C$77*C25</f>
        <v>112529.41990548595</v>
      </c>
      <c r="G25" s="16">
        <f>C25/$C$77*$G$6</f>
        <v>273484.81308299216</v>
      </c>
      <c r="H25" s="16">
        <f>H$6/C$77*C25</f>
        <v>35883.99458286394</v>
      </c>
      <c r="I25" s="16">
        <f t="shared" si="0"/>
        <v>801293.082918321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s="18" customFormat="1" ht="12.75">
      <c r="A26" s="17">
        <v>3713</v>
      </c>
      <c r="B26" s="15" t="s">
        <v>19</v>
      </c>
      <c r="C26" s="16">
        <v>119</v>
      </c>
      <c r="D26" s="16">
        <f>D$6/C$77*C26</f>
        <v>17020.050000666924</v>
      </c>
      <c r="E26" s="16">
        <f>E$6/C$77*C26</f>
        <v>20729.103666800038</v>
      </c>
      <c r="F26" s="16">
        <f>F$6/C$77*C26</f>
        <v>11196.489104308384</v>
      </c>
      <c r="G26" s="16">
        <f>C26/$C$77*$G$6</f>
        <v>27211.28156929437</v>
      </c>
      <c r="H26" s="16">
        <f>H$6/C$77*C26</f>
        <v>3570.397454315057</v>
      </c>
      <c r="I26" s="16">
        <f t="shared" si="0"/>
        <v>79727.32179538476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s="18" customFormat="1" ht="12.75">
      <c r="A27" s="17">
        <v>3714</v>
      </c>
      <c r="B27" s="15" t="s">
        <v>20</v>
      </c>
      <c r="C27" s="16">
        <v>1679</v>
      </c>
      <c r="D27" s="16">
        <f>D$6/C$77*C27</f>
        <v>240140.0332026871</v>
      </c>
      <c r="E27" s="16">
        <f>E$6/C$77*C27</f>
        <v>292471.9752651871</v>
      </c>
      <c r="F27" s="16">
        <f>F$6/C$77*C27</f>
        <v>157973.9933288553</v>
      </c>
      <c r="G27" s="16">
        <f>C27/$C$77*$G$6</f>
        <v>383930.6029818928</v>
      </c>
      <c r="H27" s="16">
        <f>H$6/C$77*C27</f>
        <v>50375.60777978976</v>
      </c>
      <c r="I27" s="16">
        <f t="shared" si="0"/>
        <v>1124892.212558412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s="18" customFormat="1" ht="12.75">
      <c r="A28" s="17">
        <v>3811</v>
      </c>
      <c r="B28" s="15" t="s">
        <v>21</v>
      </c>
      <c r="C28" s="16">
        <v>620</v>
      </c>
      <c r="D28" s="16">
        <f>D$6/C$77*C28</f>
        <v>88675.89075977725</v>
      </c>
      <c r="E28" s="16">
        <f>E$6/C$77*C28</f>
        <v>108000.3720455128</v>
      </c>
      <c r="F28" s="16">
        <f>F$6/C$77*C28</f>
        <v>58334.64911488402</v>
      </c>
      <c r="G28" s="16">
        <f>C28/$C$77*$G$6</f>
        <v>141773.0636383404</v>
      </c>
      <c r="H28" s="16">
        <f>H$6/C$77*C28</f>
        <v>18602.07077038097</v>
      </c>
      <c r="I28" s="16">
        <f t="shared" si="0"/>
        <v>415386.04632889543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s="18" customFormat="1" ht="12.75">
      <c r="A29" s="17">
        <v>4100</v>
      </c>
      <c r="B29" s="15" t="s">
        <v>22</v>
      </c>
      <c r="C29" s="16">
        <v>958</v>
      </c>
      <c r="D29" s="16">
        <f>D$6/C$77*C29</f>
        <v>137018.55378688162</v>
      </c>
      <c r="E29" s="16">
        <f>E$6/C$77*C29</f>
        <v>166877.99422516333</v>
      </c>
      <c r="F29" s="16">
        <f>F$6/C$77*C29</f>
        <v>90136.44169686918</v>
      </c>
      <c r="G29" s="16">
        <f>C29/$C$77*$G$6</f>
        <v>219062.2499444034</v>
      </c>
      <c r="H29" s="16">
        <f>H$6/C$77*C29</f>
        <v>28743.199674233823</v>
      </c>
      <c r="I29" s="16">
        <f t="shared" si="0"/>
        <v>641838.4393275514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s="18" customFormat="1" ht="12.75">
      <c r="A30" s="17">
        <v>4200</v>
      </c>
      <c r="B30" s="15" t="s">
        <v>23</v>
      </c>
      <c r="C30" s="16">
        <v>3794</v>
      </c>
      <c r="D30" s="16">
        <f>D$6/C$77*C30</f>
        <v>542639.2411977337</v>
      </c>
      <c r="E30" s="16">
        <f>E$6/C$77*C30</f>
        <v>660892.5992591542</v>
      </c>
      <c r="F30" s="16">
        <f>F$6/C$77*C30</f>
        <v>356970.41732559673</v>
      </c>
      <c r="G30" s="16">
        <f>C30/$C$77*$G$6</f>
        <v>867559.6829739735</v>
      </c>
      <c r="H30" s="16">
        <f>H$6/C$77*C30</f>
        <v>113832.67177875065</v>
      </c>
      <c r="I30" s="16">
        <f t="shared" si="0"/>
        <v>2541894.6125352085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s="18" customFormat="1" ht="12.75">
      <c r="A31" s="17">
        <v>4502</v>
      </c>
      <c r="B31" s="15" t="s">
        <v>24</v>
      </c>
      <c r="C31" s="16">
        <v>236</v>
      </c>
      <c r="D31" s="16">
        <f>D$6/C$77*C31</f>
        <v>33754.048740818434</v>
      </c>
      <c r="E31" s="16">
        <f>E$6/C$77*C31</f>
        <v>41109.819036679066</v>
      </c>
      <c r="F31" s="16">
        <f>F$6/C$77*C31</f>
        <v>22204.801921149403</v>
      </c>
      <c r="G31" s="16">
        <f>C31/$C$77*$G$6</f>
        <v>53965.230675239254</v>
      </c>
      <c r="H31" s="16">
        <f>H$6/C$77*C31</f>
        <v>7080.78822872566</v>
      </c>
      <c r="I31" s="16">
        <f t="shared" si="0"/>
        <v>158114.68860261183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18" customFormat="1" ht="12.75">
      <c r="A32" s="17">
        <v>4604</v>
      </c>
      <c r="B32" s="15" t="s">
        <v>25</v>
      </c>
      <c r="C32" s="16">
        <v>268</v>
      </c>
      <c r="D32" s="16">
        <f>D$6/C$77*C32</f>
        <v>38330.86890906501</v>
      </c>
      <c r="E32" s="16">
        <f>E$6/C$77*C32</f>
        <v>46684.03178741521</v>
      </c>
      <c r="F32" s="16">
        <f>F$6/C$77*C32</f>
        <v>25215.622520627287</v>
      </c>
      <c r="G32" s="16">
        <f>C32/$C$77*$G$6</f>
        <v>61282.55008883102</v>
      </c>
      <c r="H32" s="16">
        <f>H$6/C$77*C32</f>
        <v>8040.895107196936</v>
      </c>
      <c r="I32" s="16">
        <f t="shared" si="0"/>
        <v>179553.96841313544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s="18" customFormat="1" ht="12.75">
      <c r="A33" s="17">
        <v>4607</v>
      </c>
      <c r="B33" s="15" t="s">
        <v>26</v>
      </c>
      <c r="C33" s="16">
        <v>1064</v>
      </c>
      <c r="D33" s="16">
        <f>D$6/C$77*C33</f>
        <v>152179.27059419837</v>
      </c>
      <c r="E33" s="16">
        <f>E$6/C$77*C33</f>
        <v>185342.5739619768</v>
      </c>
      <c r="F33" s="16">
        <f>F$6/C$77*C33</f>
        <v>100109.78493263968</v>
      </c>
      <c r="G33" s="16">
        <f>C33/$C$77*$G$6</f>
        <v>243300.8705019261</v>
      </c>
      <c r="H33" s="16">
        <f>H$6/C$77*C33</f>
        <v>31923.553709169923</v>
      </c>
      <c r="I33" s="16">
        <f t="shared" si="0"/>
        <v>712856.053699911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s="18" customFormat="1" ht="12.75">
      <c r="A34" s="17">
        <v>4803</v>
      </c>
      <c r="B34" s="15" t="s">
        <v>27</v>
      </c>
      <c r="C34" s="16">
        <v>201</v>
      </c>
      <c r="D34" s="16">
        <f>D$6/C$77*C34</f>
        <v>28748.151681798754</v>
      </c>
      <c r="E34" s="16">
        <f>E$6/C$77*C34</f>
        <v>35013.02384056141</v>
      </c>
      <c r="F34" s="16">
        <f>F$6/C$77*C34</f>
        <v>18911.716890470467</v>
      </c>
      <c r="G34" s="16">
        <f>C34/$C$77*$G$6</f>
        <v>45961.912566623265</v>
      </c>
      <c r="H34" s="16">
        <f>H$6/C$77*C34</f>
        <v>6030.671330397701</v>
      </c>
      <c r="I34" s="16">
        <f t="shared" si="0"/>
        <v>134665.47630985163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s="18" customFormat="1" ht="12.75">
      <c r="A35" s="17">
        <v>4901</v>
      </c>
      <c r="B35" s="15" t="s">
        <v>28</v>
      </c>
      <c r="C35" s="16">
        <v>42</v>
      </c>
      <c r="D35" s="16">
        <f>D$6/C$77*C35</f>
        <v>6007.07647082362</v>
      </c>
      <c r="E35" s="16">
        <f>E$6/C$77*C35</f>
        <v>7316.15423534119</v>
      </c>
      <c r="F35" s="16">
        <f>F$6/C$77*C35</f>
        <v>3951.702036814724</v>
      </c>
      <c r="G35" s="16">
        <f>C35/$C$77*$G$6</f>
        <v>9603.981730339188</v>
      </c>
      <c r="H35" s="16">
        <f>H$6/C$77*C35</f>
        <v>1260.1402779935495</v>
      </c>
      <c r="I35" s="16">
        <f t="shared" si="0"/>
        <v>28139.05475131227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s="18" customFormat="1" ht="12.75">
      <c r="A36" s="17">
        <v>4902</v>
      </c>
      <c r="B36" s="15" t="s">
        <v>29</v>
      </c>
      <c r="C36" s="16">
        <v>110</v>
      </c>
      <c r="D36" s="16">
        <f>D$6/C$77*C36</f>
        <v>15732.819328347578</v>
      </c>
      <c r="E36" s="16">
        <f>E$6/C$77*C36</f>
        <v>19161.356330655497</v>
      </c>
      <c r="F36" s="16">
        <f>F$6/C$77*C36</f>
        <v>10349.69581070523</v>
      </c>
      <c r="G36" s="16">
        <f>C36/$C$77*$G$6</f>
        <v>25153.285484221684</v>
      </c>
      <c r="H36" s="16">
        <f>H$6/C$77*C36</f>
        <v>3300.3673947450106</v>
      </c>
      <c r="I36" s="16">
        <f t="shared" si="0"/>
        <v>73697.524348675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s="18" customFormat="1" ht="12.75">
      <c r="A37" s="17">
        <v>4911</v>
      </c>
      <c r="B37" s="15" t="s">
        <v>30</v>
      </c>
      <c r="C37" s="16">
        <v>435</v>
      </c>
      <c r="D37" s="16">
        <f>D$6/C$77*C37</f>
        <v>62216.149162101785</v>
      </c>
      <c r="E37" s="16">
        <f>E$6/C$77*C37</f>
        <v>75774.45458031946</v>
      </c>
      <c r="F37" s="16">
        <f>F$6/C$77*C37</f>
        <v>40928.3425241525</v>
      </c>
      <c r="G37" s="16">
        <f>C37/$C$77*$G$6</f>
        <v>99469.81077851301</v>
      </c>
      <c r="H37" s="16">
        <f>H$6/C$77*C37</f>
        <v>13051.452879218907</v>
      </c>
      <c r="I37" s="16">
        <f t="shared" si="0"/>
        <v>291440.2099243057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s="18" customFormat="1" ht="12.75">
      <c r="A38" s="17">
        <v>5200</v>
      </c>
      <c r="B38" s="17" t="s">
        <v>31</v>
      </c>
      <c r="C38" s="16">
        <v>4084</v>
      </c>
      <c r="D38" s="16">
        <f>D$6/C$77*C38</f>
        <v>584116.6739724682</v>
      </c>
      <c r="E38" s="16">
        <f>E$6/C$77*C38</f>
        <v>711408.9023127005</v>
      </c>
      <c r="F38" s="16">
        <f>F$6/C$77*C38</f>
        <v>384255.9790083651</v>
      </c>
      <c r="G38" s="16">
        <f>C38/$C$77*$G$6</f>
        <v>933872.8901596487</v>
      </c>
      <c r="H38" s="16">
        <f>H$6/C$77*C38</f>
        <v>122533.64036489658</v>
      </c>
      <c r="I38" s="16">
        <f t="shared" si="0"/>
        <v>2736188.0858180793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s="18" customFormat="1" ht="12.75">
      <c r="A39" s="17">
        <v>5508</v>
      </c>
      <c r="B39" s="17" t="s">
        <v>32</v>
      </c>
      <c r="C39" s="16">
        <v>1222</v>
      </c>
      <c r="D39" s="16">
        <f>D$6/C$77*C39</f>
        <v>174777.3201749158</v>
      </c>
      <c r="E39" s="16">
        <f>E$6/C$77*C39</f>
        <v>212865.24941873652</v>
      </c>
      <c r="F39" s="16">
        <f>F$6/C$77*C39</f>
        <v>114975.71164256173</v>
      </c>
      <c r="G39" s="16">
        <f>C39/$C$77*$G$6</f>
        <v>279430.13510653545</v>
      </c>
      <c r="H39" s="16">
        <f>H$6/C$77*C39</f>
        <v>36664.08142162185</v>
      </c>
      <c r="I39" s="16">
        <f t="shared" si="0"/>
        <v>818712.4977643713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s="18" customFormat="1" ht="12.75">
      <c r="A40" s="17">
        <v>5604</v>
      </c>
      <c r="B40" s="17" t="s">
        <v>33</v>
      </c>
      <c r="C40" s="16">
        <v>950</v>
      </c>
      <c r="D40" s="16">
        <f>D$6/C$77*C40</f>
        <v>135874.34874482</v>
      </c>
      <c r="E40" s="16">
        <f>E$6/C$77*C40</f>
        <v>165484.4410374793</v>
      </c>
      <c r="F40" s="16">
        <f>F$6/C$77*C40</f>
        <v>89383.73654699972</v>
      </c>
      <c r="G40" s="16">
        <f>C40/$C$77*$G$6</f>
        <v>217232.92009100548</v>
      </c>
      <c r="H40" s="16">
        <f>H$6/C$77*C40</f>
        <v>28503.172954616002</v>
      </c>
      <c r="I40" s="16">
        <f aca="true" t="shared" si="1" ref="I40:I68">SUM(D40:H40)</f>
        <v>636478.6193749205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s="18" customFormat="1" ht="12.75">
      <c r="A41" s="17">
        <v>5609</v>
      </c>
      <c r="B41" s="17" t="s">
        <v>34</v>
      </c>
      <c r="C41" s="16">
        <v>470</v>
      </c>
      <c r="D41" s="16">
        <f>D$6/C$77*C41</f>
        <v>67222.04622112146</v>
      </c>
      <c r="E41" s="16">
        <f>E$6/C$77*C41</f>
        <v>81871.24977643712</v>
      </c>
      <c r="F41" s="16">
        <f>F$6/C$77*C41</f>
        <v>44221.42755483144</v>
      </c>
      <c r="G41" s="16">
        <f>C41/$C$77*$G$6</f>
        <v>107473.12888712902</v>
      </c>
      <c r="H41" s="16">
        <f>H$6/C$77*C41</f>
        <v>14101.569777546865</v>
      </c>
      <c r="I41" s="16">
        <f t="shared" si="1"/>
        <v>314889.4222170659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s="18" customFormat="1" ht="12.75">
      <c r="A42" s="17">
        <v>5611</v>
      </c>
      <c r="B42" s="17" t="s">
        <v>35</v>
      </c>
      <c r="C42" s="16">
        <v>92</v>
      </c>
      <c r="D42" s="16">
        <f>D$6/C$77*C42</f>
        <v>13158.357983708882</v>
      </c>
      <c r="E42" s="16">
        <f>E$6/C$77*C42</f>
        <v>16025.861658366415</v>
      </c>
      <c r="F42" s="16">
        <f>F$6/C$77*C42</f>
        <v>8656.10922349892</v>
      </c>
      <c r="G42" s="16">
        <f>C42/$C$77*$G$6</f>
        <v>21037.293314076316</v>
      </c>
      <c r="H42" s="16">
        <f>H$6/C$77*C42</f>
        <v>2760.3072756049182</v>
      </c>
      <c r="I42" s="16">
        <f t="shared" si="1"/>
        <v>61637.92945525544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18" customFormat="1" ht="12.75">
      <c r="A43" s="17">
        <v>5612</v>
      </c>
      <c r="B43" s="17" t="s">
        <v>36</v>
      </c>
      <c r="C43" s="16">
        <v>372</v>
      </c>
      <c r="D43" s="16">
        <f>D$6/C$77*C43</f>
        <v>53205.53445586635</v>
      </c>
      <c r="E43" s="16">
        <f>E$6/C$77*C43</f>
        <v>64800.22322730768</v>
      </c>
      <c r="F43" s="16">
        <f>F$6/C$77*C43</f>
        <v>35000.789468930416</v>
      </c>
      <c r="G43" s="16">
        <f>C43/$C$77*$G$6</f>
        <v>85063.83818300425</v>
      </c>
      <c r="H43" s="16">
        <f>H$6/C$77*C43</f>
        <v>11161.242462228582</v>
      </c>
      <c r="I43" s="16">
        <f t="shared" si="1"/>
        <v>249231.62779733725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s="18" customFormat="1" ht="12.75">
      <c r="A44" s="17">
        <v>5706</v>
      </c>
      <c r="B44" s="17" t="s">
        <v>37</v>
      </c>
      <c r="C44" s="16">
        <v>210</v>
      </c>
      <c r="D44" s="16">
        <f>D$6/C$77*C44</f>
        <v>30035.3823541181</v>
      </c>
      <c r="E44" s="16">
        <f>E$6/C$77*C44</f>
        <v>36580.77117670595</v>
      </c>
      <c r="F44" s="16">
        <f>F$6/C$77*C44</f>
        <v>19758.51018407362</v>
      </c>
      <c r="G44" s="16">
        <f>C44/$C$77*$G$6</f>
        <v>48019.90865169595</v>
      </c>
      <c r="H44" s="16">
        <f>H$6/C$77*C44</f>
        <v>6300.701389967748</v>
      </c>
      <c r="I44" s="16">
        <f t="shared" si="1"/>
        <v>140695.2737565614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s="18" customFormat="1" ht="12.75">
      <c r="A45" s="17">
        <v>6000</v>
      </c>
      <c r="B45" s="17" t="s">
        <v>38</v>
      </c>
      <c r="C45" s="16">
        <v>19219</v>
      </c>
      <c r="D45" s="16">
        <f>D$6/C$77*C45</f>
        <v>2748809.587922837</v>
      </c>
      <c r="E45" s="16">
        <f>E$6/C$77*C45</f>
        <v>3347837.3392624366</v>
      </c>
      <c r="F45" s="16">
        <f>F$6/C$77*C45</f>
        <v>1808280.034417671</v>
      </c>
      <c r="G45" s="16">
        <f>C45/$C$77*$G$6</f>
        <v>4394736.306556878</v>
      </c>
      <c r="H45" s="16">
        <f>H$6/C$77*C45</f>
        <v>576634.1905418579</v>
      </c>
      <c r="I45" s="16">
        <f t="shared" si="1"/>
        <v>12876297.45870168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s="18" customFormat="1" ht="12.75">
      <c r="A46" s="17">
        <v>6100</v>
      </c>
      <c r="B46" s="17" t="s">
        <v>39</v>
      </c>
      <c r="C46" s="16">
        <v>3030</v>
      </c>
      <c r="D46" s="16">
        <f>D$6/C$77*C46</f>
        <v>433367.6596808469</v>
      </c>
      <c r="E46" s="16">
        <f>E$6/C$77*C46</f>
        <v>527808.2698353287</v>
      </c>
      <c r="F46" s="16">
        <f>F$6/C$77*C46</f>
        <v>285087.07551306224</v>
      </c>
      <c r="G46" s="16">
        <f>C46/$C$77*$G$6</f>
        <v>692858.6819744701</v>
      </c>
      <c r="H46" s="16">
        <f>H$6/C$77*C46</f>
        <v>90910.12005524893</v>
      </c>
      <c r="I46" s="16">
        <f t="shared" si="1"/>
        <v>2030031.807058957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s="18" customFormat="1" ht="12.75">
      <c r="A47" s="17">
        <v>6250</v>
      </c>
      <c r="B47" s="17" t="s">
        <v>40</v>
      </c>
      <c r="C47" s="16">
        <v>1970</v>
      </c>
      <c r="D47" s="16">
        <f>D$6/C$77*C47</f>
        <v>281760.49160767935</v>
      </c>
      <c r="E47" s="16">
        <f>E$6/C$77*C47</f>
        <v>343162.4724671939</v>
      </c>
      <c r="F47" s="16">
        <f>F$6/C$77*C47</f>
        <v>185353.6431553573</v>
      </c>
      <c r="G47" s="16">
        <f>C47/$C$77*$G$6</f>
        <v>450472.4763992429</v>
      </c>
      <c r="H47" s="16">
        <f>H$6/C$77*C47</f>
        <v>59106.57970588792</v>
      </c>
      <c r="I47" s="16">
        <f t="shared" si="1"/>
        <v>1319855.6633353615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s="18" customFormat="1" ht="12.75">
      <c r="A48" s="17">
        <v>6400</v>
      </c>
      <c r="B48" s="17" t="s">
        <v>41</v>
      </c>
      <c r="C48" s="16">
        <v>1855</v>
      </c>
      <c r="D48" s="16">
        <f>D$6/C$77*C48</f>
        <v>265312.5441280432</v>
      </c>
      <c r="E48" s="16">
        <f>E$6/C$77*C48</f>
        <v>323130.1453942359</v>
      </c>
      <c r="F48" s="16">
        <f>F$6/C$77*C48</f>
        <v>174533.50662598366</v>
      </c>
      <c r="G48" s="16">
        <f>C48/$C$77*$G$6</f>
        <v>424175.8597566475</v>
      </c>
      <c r="H48" s="16">
        <f>H$6/C$77*C48</f>
        <v>55656.19561138177</v>
      </c>
      <c r="I48" s="16">
        <f t="shared" si="1"/>
        <v>1242808.251516292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s="18" customFormat="1" ht="12.75">
      <c r="A49" s="17">
        <v>6513</v>
      </c>
      <c r="B49" s="17" t="s">
        <v>42</v>
      </c>
      <c r="C49" s="16">
        <v>1097</v>
      </c>
      <c r="D49" s="16">
        <f>D$6/C$77*C49</f>
        <v>156899.11639270265</v>
      </c>
      <c r="E49" s="16">
        <f>E$6/C$77*C49</f>
        <v>191090.98086117345</v>
      </c>
      <c r="F49" s="16">
        <f>F$6/C$77*C49</f>
        <v>103214.69367585125</v>
      </c>
      <c r="G49" s="16">
        <f>C49/$C$77*$G$6</f>
        <v>250846.85614719262</v>
      </c>
      <c r="H49" s="16">
        <f>H$6/C$77*C49</f>
        <v>32913.66392759343</v>
      </c>
      <c r="I49" s="16">
        <f t="shared" si="1"/>
        <v>734965.3110045134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s="18" customFormat="1" ht="12.75">
      <c r="A50" s="17">
        <v>6515</v>
      </c>
      <c r="B50" s="17" t="s">
        <v>43</v>
      </c>
      <c r="C50" s="16">
        <v>653</v>
      </c>
      <c r="D50" s="16">
        <f>D$6/C$77*C50</f>
        <v>93395.73655828153</v>
      </c>
      <c r="E50" s="16">
        <f>E$6/C$77*C50</f>
        <v>113748.77894470945</v>
      </c>
      <c r="F50" s="16">
        <f>F$6/C$77*C50</f>
        <v>61439.55785809559</v>
      </c>
      <c r="G50" s="16">
        <f>C50/$C$77*$G$6</f>
        <v>149319.0492836069</v>
      </c>
      <c r="H50" s="16">
        <f>H$6/C$77*C50</f>
        <v>19592.180988804474</v>
      </c>
      <c r="I50" s="16">
        <f t="shared" si="1"/>
        <v>437495.30363349797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s="18" customFormat="1" ht="12.75">
      <c r="A51" s="17">
        <v>6601</v>
      </c>
      <c r="B51" s="17" t="s">
        <v>44</v>
      </c>
      <c r="C51" s="16">
        <v>441</v>
      </c>
      <c r="D51" s="16">
        <f>D$6/C$77*C51</f>
        <v>63074.302943648014</v>
      </c>
      <c r="E51" s="16">
        <f>E$6/C$77*C51</f>
        <v>76819.6194710825</v>
      </c>
      <c r="F51" s="16">
        <f>F$6/C$77*C51</f>
        <v>41492.8713865546</v>
      </c>
      <c r="G51" s="16">
        <f>C51/$C$77*$G$6</f>
        <v>100841.80816856147</v>
      </c>
      <c r="H51" s="16">
        <f>H$6/C$77*C51</f>
        <v>13231.472918932272</v>
      </c>
      <c r="I51" s="16">
        <f t="shared" si="1"/>
        <v>295460.07488877885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s="18" customFormat="1" ht="12.75">
      <c r="A52" s="17">
        <v>6602</v>
      </c>
      <c r="B52" s="17" t="s">
        <v>45</v>
      </c>
      <c r="C52" s="16">
        <v>371</v>
      </c>
      <c r="D52" s="16">
        <f>D$6/C$77*C52</f>
        <v>53062.508825608646</v>
      </c>
      <c r="E52" s="16">
        <f>E$6/C$77*C52</f>
        <v>64626.029078847176</v>
      </c>
      <c r="F52" s="16">
        <f>F$6/C$77*C52</f>
        <v>34906.70132519673</v>
      </c>
      <c r="G52" s="16">
        <f>C52/$C$77*$G$6</f>
        <v>84835.1719513295</v>
      </c>
      <c r="H52" s="16">
        <f>H$6/C$77*C52</f>
        <v>11131.239122276354</v>
      </c>
      <c r="I52" s="16">
        <f t="shared" si="1"/>
        <v>248561.65030325844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s="18" customFormat="1" ht="12.75">
      <c r="A53" s="17">
        <v>6607</v>
      </c>
      <c r="B53" s="17" t="s">
        <v>46</v>
      </c>
      <c r="C53" s="16">
        <v>471</v>
      </c>
      <c r="D53" s="16">
        <f>D$6/C$77*C53</f>
        <v>67365.07185137917</v>
      </c>
      <c r="E53" s="16">
        <f>E$6/C$77*C53</f>
        <v>82045.44392489763</v>
      </c>
      <c r="F53" s="16">
        <f>F$6/C$77*C53</f>
        <v>44315.51569856512</v>
      </c>
      <c r="G53" s="16">
        <f>C53/$C$77*$G$6</f>
        <v>107701.79511880376</v>
      </c>
      <c r="H53" s="16">
        <f>H$6/C$77*C53</f>
        <v>14131.573117499092</v>
      </c>
      <c r="I53" s="16">
        <f t="shared" si="1"/>
        <v>315559.39971114474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s="18" customFormat="1" ht="12.75">
      <c r="A54" s="17">
        <v>6611</v>
      </c>
      <c r="B54" s="17" t="s">
        <v>47</v>
      </c>
      <c r="C54" s="16">
        <v>56</v>
      </c>
      <c r="D54" s="16">
        <f>D$6/C$77*C54</f>
        <v>8009.435294431494</v>
      </c>
      <c r="E54" s="16">
        <f>E$6/C$77*C54</f>
        <v>9754.872313788253</v>
      </c>
      <c r="F54" s="16">
        <f>F$6/C$77*C54</f>
        <v>5268.936049086299</v>
      </c>
      <c r="G54" s="16">
        <f>C54/$C$77*$G$6</f>
        <v>12805.308973785586</v>
      </c>
      <c r="H54" s="16">
        <f>H$6/C$77*C54</f>
        <v>1680.1870373247327</v>
      </c>
      <c r="I54" s="16">
        <f t="shared" si="1"/>
        <v>37518.73966841636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s="18" customFormat="1" ht="12.75">
      <c r="A55" s="17">
        <v>6612</v>
      </c>
      <c r="B55" s="17" t="s">
        <v>48</v>
      </c>
      <c r="C55" s="16">
        <v>852</v>
      </c>
      <c r="D55" s="16">
        <f>D$6/C$77*C55</f>
        <v>121857.83697956488</v>
      </c>
      <c r="E55" s="16">
        <f>E$6/C$77*C55</f>
        <v>148413.41448834987</v>
      </c>
      <c r="F55" s="16">
        <f>F$6/C$77*C55</f>
        <v>80163.09846109869</v>
      </c>
      <c r="G55" s="16">
        <f>C55/$C$77*$G$6</f>
        <v>194823.62938688067</v>
      </c>
      <c r="H55" s="16">
        <f>H$6/C$77*C55</f>
        <v>25562.84563929772</v>
      </c>
      <c r="I55" s="16">
        <f t="shared" si="1"/>
        <v>570820.8249551918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s="18" customFormat="1" ht="12.75">
      <c r="A56" s="17">
        <v>6706</v>
      </c>
      <c r="B56" s="17" t="s">
        <v>49</v>
      </c>
      <c r="C56" s="16">
        <v>94</v>
      </c>
      <c r="D56" s="16">
        <f>D$6/C$77*C56</f>
        <v>13444.409244224293</v>
      </c>
      <c r="E56" s="16">
        <f>E$6/C$77*C56</f>
        <v>16374.249955287425</v>
      </c>
      <c r="F56" s="16">
        <f>F$6/C$77*C56</f>
        <v>8844.285510966287</v>
      </c>
      <c r="G56" s="16">
        <f>C56/$C$77*$G$6</f>
        <v>21494.6257774258</v>
      </c>
      <c r="H56" s="16">
        <f>H$6/C$77*C56</f>
        <v>2820.313955509373</v>
      </c>
      <c r="I56" s="16">
        <f t="shared" si="1"/>
        <v>62977.88444341318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s="18" customFormat="1" ht="12.75">
      <c r="A57" s="17">
        <v>6709</v>
      </c>
      <c r="B57" s="17" t="s">
        <v>50</v>
      </c>
      <c r="C57" s="16">
        <v>504</v>
      </c>
      <c r="D57" s="16">
        <f>D$6/C$77*C57</f>
        <v>72084.91764988344</v>
      </c>
      <c r="E57" s="16">
        <f>E$6/C$77*C57</f>
        <v>87793.85082409428</v>
      </c>
      <c r="F57" s="16">
        <f>F$6/C$77*C57</f>
        <v>47420.42444177669</v>
      </c>
      <c r="G57" s="16">
        <f>C57/$C$77*$G$6</f>
        <v>115247.78076407027</v>
      </c>
      <c r="H57" s="16">
        <f>H$6/C$77*C57</f>
        <v>15121.683335922595</v>
      </c>
      <c r="I57" s="16">
        <f t="shared" si="1"/>
        <v>337668.6570157473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s="18" customFormat="1" ht="12.75">
      <c r="A58" s="17">
        <v>7300</v>
      </c>
      <c r="B58" s="17" t="s">
        <v>51</v>
      </c>
      <c r="C58" s="16">
        <v>5079</v>
      </c>
      <c r="D58" s="16">
        <f>D$6/C$77*C58</f>
        <v>726427.176078885</v>
      </c>
      <c r="E58" s="16">
        <f>E$6/C$77*C58</f>
        <v>884732.0800309025</v>
      </c>
      <c r="F58" s="16">
        <f>F$6/C$77*C58</f>
        <v>477873.6820233806</v>
      </c>
      <c r="G58" s="16">
        <f>C58/$C$77*$G$6</f>
        <v>1161395.7906760175</v>
      </c>
      <c r="H58" s="16">
        <f>H$6/C$77*C58</f>
        <v>152386.9636173628</v>
      </c>
      <c r="I58" s="16">
        <f t="shared" si="1"/>
        <v>3402815.692426549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s="18" customFormat="1" ht="12.75">
      <c r="A59" s="17">
        <v>7400</v>
      </c>
      <c r="B59" s="17" t="s">
        <v>84</v>
      </c>
      <c r="C59" s="16">
        <v>5020</v>
      </c>
      <c r="D59" s="16">
        <f>D$6/C$77*C59</f>
        <v>717988.6638936803</v>
      </c>
      <c r="E59" s="16">
        <f>E$6/C$77*C59</f>
        <v>874454.6252717327</v>
      </c>
      <c r="F59" s="16">
        <f>F$6/C$77*C59</f>
        <v>472322.4815430932</v>
      </c>
      <c r="G59" s="16">
        <f>C59/$C$77*$G$6</f>
        <v>1147904.4830072077</v>
      </c>
      <c r="H59" s="16">
        <f>H$6/C$77*C59</f>
        <v>150616.7665601814</v>
      </c>
      <c r="I59" s="16">
        <f>SUM(D59:H59)</f>
        <v>3363287.0202758955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s="18" customFormat="1" ht="12.75">
      <c r="A60" s="17">
        <v>7502</v>
      </c>
      <c r="B60" s="17" t="s">
        <v>52</v>
      </c>
      <c r="C60" s="16">
        <v>653</v>
      </c>
      <c r="D60" s="16">
        <f>D$6/C$77*C60</f>
        <v>93395.73655828153</v>
      </c>
      <c r="E60" s="16">
        <f>E$6/C$77*C60</f>
        <v>113748.77894470945</v>
      </c>
      <c r="F60" s="16">
        <f>F$6/C$77*C60</f>
        <v>61439.55785809559</v>
      </c>
      <c r="G60" s="16">
        <f>C60/$C$77*$G$6</f>
        <v>149319.0492836069</v>
      </c>
      <c r="H60" s="16">
        <f>H$6/C$77*C60</f>
        <v>19592.180988804474</v>
      </c>
      <c r="I60" s="16">
        <f t="shared" si="1"/>
        <v>437495.30363349797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s="18" customFormat="1" ht="12.75">
      <c r="A61" s="17">
        <v>7505</v>
      </c>
      <c r="B61" s="17" t="s">
        <v>53</v>
      </c>
      <c r="C61" s="16">
        <v>98</v>
      </c>
      <c r="D61" s="16">
        <f>D$6/C$77*C61</f>
        <v>14016.511765255114</v>
      </c>
      <c r="E61" s="16">
        <f>E$6/C$77*C61</f>
        <v>17071.026549129445</v>
      </c>
      <c r="F61" s="16">
        <f>F$6/C$77*C61</f>
        <v>9220.638085901022</v>
      </c>
      <c r="G61" s="16">
        <f>C61/$C$77*$G$6</f>
        <v>22409.29070412477</v>
      </c>
      <c r="H61" s="16">
        <f>H$6/C$77*C61</f>
        <v>2940.327315318282</v>
      </c>
      <c r="I61" s="16">
        <f t="shared" si="1"/>
        <v>65657.79441972864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s="18" customFormat="1" ht="12.75">
      <c r="A62" s="17">
        <v>8000</v>
      </c>
      <c r="B62" s="17" t="s">
        <v>55</v>
      </c>
      <c r="C62" s="16">
        <v>4347</v>
      </c>
      <c r="D62" s="16">
        <f>D$6/C$77*C62</f>
        <v>621732.4147302447</v>
      </c>
      <c r="E62" s="16">
        <f>E$6/C$77*C62</f>
        <v>757221.9633578132</v>
      </c>
      <c r="F62" s="16">
        <f>F$6/C$77*C62</f>
        <v>409001.16081032396</v>
      </c>
      <c r="G62" s="16">
        <f>C62/$C$77*$G$6</f>
        <v>994012.109090106</v>
      </c>
      <c r="H62" s="16">
        <f>H$6/C$77*C62</f>
        <v>130424.51877233238</v>
      </c>
      <c r="I62" s="16">
        <f t="shared" si="1"/>
        <v>2912392.1667608204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s="18" customFormat="1" ht="12.75">
      <c r="A63" s="17">
        <v>8200</v>
      </c>
      <c r="B63" s="17" t="s">
        <v>56</v>
      </c>
      <c r="C63" s="16">
        <v>10452</v>
      </c>
      <c r="D63" s="16">
        <f>D$6/C$77*C63</f>
        <v>1494903.8874535353</v>
      </c>
      <c r="E63" s="16">
        <f>E$6/C$77*C63</f>
        <v>1820677.2397091934</v>
      </c>
      <c r="F63" s="16">
        <f>F$6/C$77*C63</f>
        <v>983409.2783044642</v>
      </c>
      <c r="G63" s="16">
        <f>C63/$C$77*$G$6</f>
        <v>2390019.4534644093</v>
      </c>
      <c r="H63" s="16">
        <f>H$6/C$77*C63</f>
        <v>313594.90918068046</v>
      </c>
      <c r="I63" s="16">
        <f t="shared" si="1"/>
        <v>7002604.768112282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s="18" customFormat="1" ht="12.75">
      <c r="A64" s="17">
        <v>8401</v>
      </c>
      <c r="B64" s="17" t="s">
        <v>54</v>
      </c>
      <c r="C64" s="16">
        <v>2387</v>
      </c>
      <c r="D64" s="16">
        <f>D$6/C$77*C64</f>
        <v>341402.1794251424</v>
      </c>
      <c r="E64" s="16">
        <f>E$6/C$77*C64</f>
        <v>415801.4323752243</v>
      </c>
      <c r="F64" s="16">
        <f>F$6/C$77*C64</f>
        <v>224588.39909230347</v>
      </c>
      <c r="G64" s="16">
        <f>C64/$C$77*$G$6</f>
        <v>545826.2950076106</v>
      </c>
      <c r="H64" s="16">
        <f>H$6/C$77*C64</f>
        <v>71617.97246596674</v>
      </c>
      <c r="I64" s="16">
        <f>SUM(D64:H64)</f>
        <v>1599236.2783662477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s="18" customFormat="1" ht="12.75">
      <c r="A65" s="17">
        <v>8508</v>
      </c>
      <c r="B65" s="17" t="s">
        <v>57</v>
      </c>
      <c r="C65" s="16">
        <v>758</v>
      </c>
      <c r="D65" s="16">
        <f>D$6/C$77*C65</f>
        <v>108413.42773534058</v>
      </c>
      <c r="E65" s="16">
        <f>E$6/C$77*C65</f>
        <v>132039.16453306243</v>
      </c>
      <c r="F65" s="16">
        <f>F$6/C$77*C65</f>
        <v>71318.8129501324</v>
      </c>
      <c r="G65" s="16">
        <f>C65/$C$77*$G$6</f>
        <v>173329.00360945487</v>
      </c>
      <c r="H65" s="16">
        <f>H$6/C$77*C65</f>
        <v>22742.531683788347</v>
      </c>
      <c r="I65" s="16">
        <f t="shared" si="1"/>
        <v>507842.94051177864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s="18" customFormat="1" ht="12.75">
      <c r="A66" s="17">
        <v>8509</v>
      </c>
      <c r="B66" s="17" t="s">
        <v>58</v>
      </c>
      <c r="C66" s="16">
        <v>624</v>
      </c>
      <c r="D66" s="16">
        <f>D$6/C$77*C66</f>
        <v>89247.99328080808</v>
      </c>
      <c r="E66" s="16">
        <f>E$6/C$77*C66</f>
        <v>108697.14863935483</v>
      </c>
      <c r="F66" s="16">
        <f>F$6/C$77*C66</f>
        <v>58711.00168981876</v>
      </c>
      <c r="G66" s="16">
        <f>C66/$C$77*$G$6</f>
        <v>142687.72856503938</v>
      </c>
      <c r="H66" s="16">
        <f>H$6/C$77*C66</f>
        <v>18722.08413018988</v>
      </c>
      <c r="I66" s="16">
        <f t="shared" si="1"/>
        <v>418065.9563052109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s="18" customFormat="1" ht="12.75">
      <c r="A67" s="17">
        <v>8610</v>
      </c>
      <c r="B67" s="17" t="s">
        <v>59</v>
      </c>
      <c r="C67" s="16">
        <v>271</v>
      </c>
      <c r="D67" s="16">
        <f>D$6/C$77*C67</f>
        <v>38759.94579983812</v>
      </c>
      <c r="E67" s="16">
        <f>E$6/C$77*C67</f>
        <v>47206.614232796725</v>
      </c>
      <c r="F67" s="16">
        <f>F$6/C$77*C67</f>
        <v>25497.88695182834</v>
      </c>
      <c r="G67" s="16">
        <f>C67/$C$77*$G$6</f>
        <v>61968.548783855236</v>
      </c>
      <c r="H67" s="16">
        <f>H$6/C$77*C67</f>
        <v>8130.905127053617</v>
      </c>
      <c r="I67" s="16">
        <f t="shared" si="1"/>
        <v>181563.90089537203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s="18" customFormat="1" ht="12.75">
      <c r="A68" s="17">
        <v>8613</v>
      </c>
      <c r="B68" s="17" t="s">
        <v>60</v>
      </c>
      <c r="C68" s="16">
        <v>1924</v>
      </c>
      <c r="D68" s="16">
        <f>D$6/C$77*C68</f>
        <v>275181.31261582486</v>
      </c>
      <c r="E68" s="16">
        <f>E$6/C$77*C68</f>
        <v>335149.5416380107</v>
      </c>
      <c r="F68" s="16">
        <f>F$6/C$77*C68</f>
        <v>181025.58854360782</v>
      </c>
      <c r="G68" s="16">
        <f>C68/$C$77*$G$6</f>
        <v>439953.8297422047</v>
      </c>
      <c r="H68" s="16">
        <f>H$6/C$77*C68</f>
        <v>57726.426068085464</v>
      </c>
      <c r="I68" s="16">
        <f t="shared" si="1"/>
        <v>1289036.6986077335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s="18" customFormat="1" ht="12.75">
      <c r="A69" s="17">
        <v>8614</v>
      </c>
      <c r="B69" s="17" t="s">
        <v>61</v>
      </c>
      <c r="C69" s="16">
        <v>1740</v>
      </c>
      <c r="D69" s="16">
        <f>D$6/C$77*C69</f>
        <v>248864.59664840714</v>
      </c>
      <c r="E69" s="16">
        <f>E$6/C$77*C69</f>
        <v>303097.81832127785</v>
      </c>
      <c r="F69" s="16">
        <f>F$6/C$77*C69</f>
        <v>163713.37009661</v>
      </c>
      <c r="G69" s="16">
        <f>C69/$C$77*$G$6</f>
        <v>397879.24311405205</v>
      </c>
      <c r="H69" s="16">
        <f>H$6/C$77*C69</f>
        <v>52205.81151687563</v>
      </c>
      <c r="I69" s="16">
        <f aca="true" t="shared" si="2" ref="I69:I76">SUM(D69:H69)</f>
        <v>1165760.8396972227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s="18" customFormat="1" ht="12.75">
      <c r="A70" s="17">
        <v>8710</v>
      </c>
      <c r="B70" s="17" t="s">
        <v>62</v>
      </c>
      <c r="C70" s="16">
        <v>822</v>
      </c>
      <c r="D70" s="16">
        <f>D$6/C$77*C70</f>
        <v>117567.06807183371</v>
      </c>
      <c r="E70" s="16">
        <f>E$6/C$77*C70</f>
        <v>143187.59003453472</v>
      </c>
      <c r="F70" s="16">
        <f>F$6/C$77*C70</f>
        <v>77340.45414908817</v>
      </c>
      <c r="G70" s="16">
        <f>C70/$C$77*$G$6</f>
        <v>187963.64243663842</v>
      </c>
      <c r="H70" s="16">
        <f>H$6/C$77*C70</f>
        <v>24662.745440730898</v>
      </c>
      <c r="I70" s="16">
        <f t="shared" si="2"/>
        <v>550721.500132826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s="18" customFormat="1" ht="12.75">
      <c r="A71" s="17">
        <v>8716</v>
      </c>
      <c r="B71" s="17" t="s">
        <v>63</v>
      </c>
      <c r="C71" s="16">
        <v>2778</v>
      </c>
      <c r="D71" s="16">
        <f>D$6/C$77*C71</f>
        <v>397325.2008559052</v>
      </c>
      <c r="E71" s="16">
        <f>E$6/C$77*C71</f>
        <v>483911.34442328155</v>
      </c>
      <c r="F71" s="16">
        <f>F$6/C$77*C71</f>
        <v>261376.8632921739</v>
      </c>
      <c r="G71" s="16">
        <f>C71/$C$77*$G$6</f>
        <v>635234.7915924349</v>
      </c>
      <c r="H71" s="16">
        <f>H$6/C$77*C71</f>
        <v>83349.27838728763</v>
      </c>
      <c r="I71" s="16">
        <f t="shared" si="2"/>
        <v>1861197.4785510832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s="18" customFormat="1" ht="12.75">
      <c r="A72" s="17">
        <v>8717</v>
      </c>
      <c r="B72" s="17" t="s">
        <v>64</v>
      </c>
      <c r="C72" s="16">
        <v>2369</v>
      </c>
      <c r="D72" s="16">
        <f>D$6/C$77*C72</f>
        <v>338827.71808050375</v>
      </c>
      <c r="E72" s="16">
        <f>E$6/C$77*C72</f>
        <v>412665.9377029352</v>
      </c>
      <c r="F72" s="16">
        <f>F$6/C$77*C72</f>
        <v>222894.8125050972</v>
      </c>
      <c r="G72" s="16">
        <f>C72/$C$77*$G$6</f>
        <v>541710.3028374652</v>
      </c>
      <c r="H72" s="16">
        <f>H$6/C$77*C72</f>
        <v>71077.91234682665</v>
      </c>
      <c r="I72" s="16">
        <f t="shared" si="2"/>
        <v>1587176.683472828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s="18" customFormat="1" ht="12.75">
      <c r="A73" s="17">
        <v>8719</v>
      </c>
      <c r="B73" s="17" t="s">
        <v>65</v>
      </c>
      <c r="C73" s="16">
        <v>492</v>
      </c>
      <c r="D73" s="16">
        <f>D$6/C$77*C73</f>
        <v>70368.61008679098</v>
      </c>
      <c r="E73" s="16">
        <f>E$6/C$77*C73</f>
        <v>85703.52104256823</v>
      </c>
      <c r="F73" s="16">
        <f>F$6/C$77*C73</f>
        <v>46291.36671697248</v>
      </c>
      <c r="G73" s="16">
        <f>C73/$C$77*$G$6</f>
        <v>112503.78598397334</v>
      </c>
      <c r="H73" s="16">
        <f>H$6/C$77*C73</f>
        <v>14761.643256495867</v>
      </c>
      <c r="I73" s="16">
        <f t="shared" si="2"/>
        <v>329628.9270868009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s="18" customFormat="1" ht="12.75">
      <c r="A74" s="17">
        <v>8720</v>
      </c>
      <c r="B74" s="19" t="s">
        <v>66</v>
      </c>
      <c r="C74" s="16">
        <v>590</v>
      </c>
      <c r="D74" s="16">
        <f>D$6/C$77*C74</f>
        <v>84385.1218520461</v>
      </c>
      <c r="E74" s="16">
        <f>E$6/C$77*C74</f>
        <v>102774.54759169767</v>
      </c>
      <c r="F74" s="16">
        <f>F$6/C$77*C74</f>
        <v>55512.004802873504</v>
      </c>
      <c r="G74" s="16">
        <f>C74/$C$77*$G$6</f>
        <v>134913.0766880981</v>
      </c>
      <c r="H74" s="16">
        <f>H$6/C$77*C74</f>
        <v>17701.97057181415</v>
      </c>
      <c r="I74" s="16">
        <f t="shared" si="2"/>
        <v>395286.72150652955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s="18" customFormat="1" ht="12.75">
      <c r="A75" s="17">
        <v>8721</v>
      </c>
      <c r="B75" s="15" t="s">
        <v>67</v>
      </c>
      <c r="C75" s="16">
        <v>1144</v>
      </c>
      <c r="D75" s="16">
        <f>D$6/C$77*C75</f>
        <v>163621.3210148148</v>
      </c>
      <c r="E75" s="16">
        <f>E$6/C$77*C75</f>
        <v>199278.10583881717</v>
      </c>
      <c r="F75" s="16">
        <f>F$6/C$77*C75</f>
        <v>107636.83643133439</v>
      </c>
      <c r="G75" s="16">
        <f>C75/$C$77*$G$6</f>
        <v>261594.1690359055</v>
      </c>
      <c r="H75" s="16">
        <f>H$6/C$77*C75</f>
        <v>34323.82090534811</v>
      </c>
      <c r="I75" s="16">
        <f t="shared" si="2"/>
        <v>766454.2532262199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s="18" customFormat="1" ht="12.75">
      <c r="A76" s="17">
        <v>8722</v>
      </c>
      <c r="B76" s="15" t="s">
        <v>68</v>
      </c>
      <c r="C76" s="16">
        <v>690</v>
      </c>
      <c r="D76" s="16">
        <f>D$6/C$77*C76</f>
        <v>98687.68487781662</v>
      </c>
      <c r="E76" s="16">
        <f>E$6/C$77*C76</f>
        <v>120193.96243774812</v>
      </c>
      <c r="F76" s="16">
        <f>F$6/C$77*C76</f>
        <v>64920.819176241894</v>
      </c>
      <c r="G76" s="16">
        <f>C76/$C$77*$G$6</f>
        <v>157779.6998555724</v>
      </c>
      <c r="H76" s="16">
        <f>H$6/C$77*C76</f>
        <v>20702.304567036885</v>
      </c>
      <c r="I76" s="16">
        <f t="shared" si="2"/>
        <v>462284.47091441584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2:9" ht="13.5" thickBot="1">
      <c r="B77" s="20" t="s">
        <v>69</v>
      </c>
      <c r="C77" s="21">
        <f>SUM(C8:C76)</f>
        <v>368792</v>
      </c>
      <c r="D77" s="22">
        <f aca="true" t="shared" si="3" ref="D77:I77">SUM(D8:D76)</f>
        <v>52746708.23399962</v>
      </c>
      <c r="E77" s="22">
        <f t="shared" si="3"/>
        <v>64241408.39904638</v>
      </c>
      <c r="F77" s="22">
        <f t="shared" si="3"/>
        <v>34698954.70383273</v>
      </c>
      <c r="G77" s="22">
        <f t="shared" si="3"/>
        <v>84330276.91179171</v>
      </c>
      <c r="H77" s="22">
        <f t="shared" si="3"/>
        <v>11064991.747661838</v>
      </c>
      <c r="I77" s="22">
        <f t="shared" si="3"/>
        <v>247082339.99633235</v>
      </c>
    </row>
    <row r="78" ht="13.5" thickTop="1"/>
    <row r="79" spans="1:2" ht="12.75">
      <c r="A79" s="23" t="s">
        <v>78</v>
      </c>
      <c r="B79" s="15" t="s">
        <v>78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&amp;L&amp;"Arial,Bold"Jöfnunarsjóður sveitarfélaga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Gústav Aron Gústavsson</cp:lastModifiedBy>
  <cp:lastPrinted>2021-09-27T12:41:12Z</cp:lastPrinted>
  <dcterms:created xsi:type="dcterms:W3CDTF">2012-05-15T11:33:46Z</dcterms:created>
  <dcterms:modified xsi:type="dcterms:W3CDTF">2021-09-27T12:41:59Z</dcterms:modified>
  <cp:category/>
  <cp:version/>
  <cp:contentType/>
  <cp:contentStatus/>
</cp:coreProperties>
</file>